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330"/>
  </bookViews>
  <sheets>
    <sheet name="2016 ACTUALS" sheetId="1" r:id="rId1"/>
  </sheets>
  <calcPr calcId="145621" concurrentCalc="0"/>
</workbook>
</file>

<file path=xl/calcChain.xml><?xml version="1.0" encoding="utf-8"?>
<calcChain xmlns="http://schemas.openxmlformats.org/spreadsheetml/2006/main">
  <c r="D53" i="1" l="1"/>
  <c r="C53" i="1"/>
  <c r="B53" i="1"/>
  <c r="D45" i="1"/>
  <c r="D2" i="1"/>
  <c r="D19" i="1"/>
  <c r="D37" i="1"/>
  <c r="D28" i="1"/>
  <c r="D32" i="1"/>
  <c r="D42" i="1"/>
  <c r="D24" i="1"/>
  <c r="D15" i="1"/>
  <c r="B5" i="1"/>
  <c r="B55" i="1"/>
</calcChain>
</file>

<file path=xl/sharedStrings.xml><?xml version="1.0" encoding="utf-8"?>
<sst xmlns="http://schemas.openxmlformats.org/spreadsheetml/2006/main" count="45" uniqueCount="40">
  <si>
    <t>REVENUE</t>
  </si>
  <si>
    <t>KICKOFF EXPENSE</t>
  </si>
  <si>
    <t>EXPENSE</t>
  </si>
  <si>
    <t>MENTORING</t>
  </si>
  <si>
    <t>CELEBRATORY EXPENSE</t>
  </si>
  <si>
    <t>PARTNER WEBINAR ROCKY MOUNTAIN</t>
  </si>
  <si>
    <t>WICT VA EXPENSE</t>
  </si>
  <si>
    <t>GRACE KILLELEA EVENT (W/ DC-BALTIMORE)</t>
  </si>
  <si>
    <t>JD EVENT</t>
  </si>
  <si>
    <t>LEADERSHIP CONFERENCE SCHOLARSHIPS</t>
  </si>
  <si>
    <t>PARTICIPATION EXPENSE (2 SESSIONS @$500)</t>
  </si>
  <si>
    <t>MIDPOINT EXPENSE (INCLUDES MAILING)</t>
  </si>
  <si>
    <t>OTHER</t>
  </si>
  <si>
    <t>EDS SCHOLARSHIP</t>
  </si>
  <si>
    <t>SIGNATURE BREAKFAST</t>
  </si>
  <si>
    <t>2015 SIGNATURE BREAKFAST REVENUE</t>
  </si>
  <si>
    <t>2016 BREAKFAST EXPENSE</t>
  </si>
  <si>
    <t>2016 BREAKFAST REVENUE</t>
  </si>
  <si>
    <t>BOARD MEETINGS</t>
  </si>
  <si>
    <t>LINKEDIN WEBINAR</t>
  </si>
  <si>
    <t>TOTALS</t>
  </si>
  <si>
    <t>NET</t>
  </si>
  <si>
    <t>SPEAKER DONATION EXPENSE</t>
  </si>
  <si>
    <t>CONFIDENCE EFFECT BOOKS EXPENSE</t>
  </si>
  <si>
    <t>REGISTRATION FEE EXPENSE</t>
  </si>
  <si>
    <t>2015 MENTOR CHARITY DONATION EXPENSE</t>
  </si>
  <si>
    <t>MEMBERSHIP REBATE Q1 REVENUE</t>
  </si>
  <si>
    <t>CONSTANT CONTACT ANNUAL FEE EXPENSE</t>
  </si>
  <si>
    <t>SPONSORSHIP REVENUE</t>
  </si>
  <si>
    <t>STRATEGIC PLANNING EXPENSE</t>
  </si>
  <si>
    <t>NOVEMBER BOARD MEETING EXPENSE</t>
  </si>
  <si>
    <t>TIME WARNER DIVIDEND REVENUE</t>
  </si>
  <si>
    <t>MEMBERSHIP REBATE Q2 REVENUE</t>
  </si>
  <si>
    <t>MEMBERSHIP REBATE Q3 REVENUE</t>
  </si>
  <si>
    <t>MEETING EXPENSES</t>
  </si>
  <si>
    <t>BOARD MEMBER BAG EXPENSE</t>
  </si>
  <si>
    <t>HOTEL/TRAVEL REIMBURSEMENT EXPENSE</t>
  </si>
  <si>
    <t>MENTEE FEE REGISTRATION REVENUE (1 REFUND)</t>
  </si>
  <si>
    <t>ACCIDENTAL DEPOSIT (REFUNDED)</t>
  </si>
  <si>
    <t>2016 SPONSORSHIP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</si>
</sst>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44" fontId="0" fillId="0" borderId="0" xfId="1" applyFont="1"/>
    <xf numFmtId="44" fontId="3" fillId="0" borderId="0" xfId="1" applyFont="1"/>
    <xf numFmtId="0" fontId="0" fillId="0" borderId="0" xfId="0" applyFont="1"/>
    <xf numFmtId="44" fontId="3" fillId="2" borderId="0" xfId="1" applyFont="1" applyFill="1"/>
    <xf numFmtId="44" fontId="2" fillId="0" borderId="0" xfId="1" applyFont="1"/>
    <xf numFmtId="44" fontId="0" fillId="2" borderId="0" xfId="1" applyFont="1" applyFill="1"/>
    <xf numFmtId="0" fontId="3" fillId="3" borderId="0" xfId="0" applyFont="1" applyFill="1"/>
    <xf numFmtId="44" fontId="0" fillId="3" borderId="0" xfId="1" applyFont="1" applyFill="1"/>
    <xf numFmtId="44" fontId="0" fillId="0" borderId="0" xfId="1" applyFont="1" applyFill="1"/>
    <xf numFmtId="0" fontId="0" fillId="0" borderId="0" xfId="0" applyFont="1" applyFill="1"/>
    <xf numFmtId="44" fontId="0" fillId="3" borderId="0" xfId="1" applyNumberFormat="1" applyFont="1" applyFill="1"/>
    <xf numFmtId="44" fontId="4" fillId="0" borderId="0" xfId="1" applyFont="1"/>
    <xf numFmtId="44" fontId="0" fillId="4" borderId="0" xfId="1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tabSelected="1" workbookViewId="0">
      <pane ySplit="1" topLeftCell="A11" activePane="bottomLeft" state="frozen"/>
      <selection pane="bottomLeft" activeCell="B3" sqref="B3"/>
    </sheetView>
  </sheetViews>
  <sheetFormatPr defaultRowHeight="15" x14ac:dyDescent="0.25"/>
  <cols>
    <col min="1" max="1" width="45" bestFit="1" customWidth="1"/>
    <col min="2" max="2" width="12.28515625" style="2" bestFit="1" customWidth="1"/>
    <col min="3" max="3" width="11.5703125" style="2" bestFit="1" customWidth="1"/>
    <col min="4" max="4" width="12.28515625" style="2" bestFit="1" customWidth="1"/>
  </cols>
  <sheetData>
    <row r="1" spans="1:4" x14ac:dyDescent="0.25">
      <c r="B1" s="3" t="s">
        <v>2</v>
      </c>
      <c r="C1" s="3" t="s">
        <v>0</v>
      </c>
      <c r="D1" s="3" t="s">
        <v>21</v>
      </c>
    </row>
    <row r="2" spans="1:4" x14ac:dyDescent="0.25">
      <c r="A2" s="8" t="s">
        <v>3</v>
      </c>
      <c r="B2" s="9"/>
      <c r="C2" s="9"/>
      <c r="D2" s="9">
        <f>C7-SUM(B3:B7)</f>
        <v>272.86000000000013</v>
      </c>
    </row>
    <row r="3" spans="1:4" x14ac:dyDescent="0.25">
      <c r="A3" t="s">
        <v>25</v>
      </c>
      <c r="B3" s="2">
        <v>350</v>
      </c>
    </row>
    <row r="4" spans="1:4" x14ac:dyDescent="0.25">
      <c r="A4" t="s">
        <v>1</v>
      </c>
      <c r="B4" s="14">
        <v>422.29</v>
      </c>
    </row>
    <row r="5" spans="1:4" x14ac:dyDescent="0.25">
      <c r="A5" t="s">
        <v>11</v>
      </c>
      <c r="B5" s="14">
        <f>886.74+20.75</f>
        <v>907.49</v>
      </c>
    </row>
    <row r="6" spans="1:4" x14ac:dyDescent="0.25">
      <c r="A6" t="s">
        <v>4</v>
      </c>
      <c r="B6" s="14">
        <v>195.96</v>
      </c>
    </row>
    <row r="7" spans="1:4" x14ac:dyDescent="0.25">
      <c r="A7" t="s">
        <v>37</v>
      </c>
      <c r="B7" s="2">
        <v>200</v>
      </c>
      <c r="C7" s="2">
        <v>2348.6</v>
      </c>
    </row>
    <row r="9" spans="1:4" x14ac:dyDescent="0.25">
      <c r="A9" s="8" t="s">
        <v>5</v>
      </c>
      <c r="B9" s="9"/>
      <c r="C9" s="9"/>
      <c r="D9" s="9">
        <v>-1000</v>
      </c>
    </row>
    <row r="10" spans="1:4" x14ac:dyDescent="0.25">
      <c r="A10" t="s">
        <v>10</v>
      </c>
      <c r="B10" s="14">
        <v>1000</v>
      </c>
    </row>
    <row r="12" spans="1:4" x14ac:dyDescent="0.25">
      <c r="A12" s="8" t="s">
        <v>19</v>
      </c>
      <c r="B12" s="9"/>
      <c r="C12" s="9"/>
      <c r="D12" s="9">
        <v>-200</v>
      </c>
    </row>
    <row r="13" spans="1:4" x14ac:dyDescent="0.25">
      <c r="A13" t="s">
        <v>22</v>
      </c>
      <c r="B13" s="2">
        <v>200</v>
      </c>
    </row>
    <row r="15" spans="1:4" x14ac:dyDescent="0.25">
      <c r="A15" s="8" t="s">
        <v>7</v>
      </c>
      <c r="B15" s="9"/>
      <c r="C15" s="9"/>
      <c r="D15" s="9">
        <f>-B16+-B17</f>
        <v>-4622.07</v>
      </c>
    </row>
    <row r="16" spans="1:4" x14ac:dyDescent="0.25">
      <c r="A16" t="s">
        <v>6</v>
      </c>
      <c r="B16" s="14">
        <v>2710.82</v>
      </c>
    </row>
    <row r="17" spans="1:4" x14ac:dyDescent="0.25">
      <c r="A17" t="s">
        <v>23</v>
      </c>
      <c r="B17" s="14">
        <v>1911.25</v>
      </c>
    </row>
    <row r="19" spans="1:4" x14ac:dyDescent="0.25">
      <c r="A19" s="8" t="s">
        <v>8</v>
      </c>
      <c r="B19" s="9"/>
      <c r="C19" s="9"/>
      <c r="D19" s="9">
        <f>C22-SUM(B20:B21)</f>
        <v>-2915.9199999999996</v>
      </c>
    </row>
    <row r="20" spans="1:4" x14ac:dyDescent="0.25">
      <c r="A20" t="s">
        <v>34</v>
      </c>
      <c r="B20" s="14">
        <v>6057.86</v>
      </c>
    </row>
    <row r="21" spans="1:4" x14ac:dyDescent="0.25">
      <c r="A21" t="s">
        <v>22</v>
      </c>
      <c r="B21" s="2">
        <v>200</v>
      </c>
    </row>
    <row r="22" spans="1:4" x14ac:dyDescent="0.25">
      <c r="A22" t="s">
        <v>0</v>
      </c>
      <c r="C22" s="2">
        <v>3341.94</v>
      </c>
    </row>
    <row r="24" spans="1:4" x14ac:dyDescent="0.25">
      <c r="A24" s="8" t="s">
        <v>9</v>
      </c>
      <c r="B24" s="9"/>
      <c r="C24" s="9"/>
      <c r="D24" s="9">
        <f>SUM(B25:B26)*-1</f>
        <v>-13252.45</v>
      </c>
    </row>
    <row r="25" spans="1:4" x14ac:dyDescent="0.25">
      <c r="A25" t="s">
        <v>24</v>
      </c>
      <c r="B25" s="2">
        <v>5800</v>
      </c>
    </row>
    <row r="26" spans="1:4" x14ac:dyDescent="0.25">
      <c r="A26" t="s">
        <v>36</v>
      </c>
      <c r="B26" s="2">
        <v>7452.45</v>
      </c>
    </row>
    <row r="28" spans="1:4" x14ac:dyDescent="0.25">
      <c r="A28" s="8" t="s">
        <v>13</v>
      </c>
      <c r="B28" s="9"/>
      <c r="C28" s="9"/>
      <c r="D28" s="9">
        <f>SUM(B29:B30)*-1</f>
        <v>-4723.92</v>
      </c>
    </row>
    <row r="29" spans="1:4" x14ac:dyDescent="0.25">
      <c r="A29" t="s">
        <v>24</v>
      </c>
      <c r="B29" s="2">
        <v>3500</v>
      </c>
    </row>
    <row r="30" spans="1:4" x14ac:dyDescent="0.25">
      <c r="A30" t="s">
        <v>36</v>
      </c>
      <c r="B30" s="2">
        <v>1223.92</v>
      </c>
    </row>
    <row r="32" spans="1:4" x14ac:dyDescent="0.25">
      <c r="A32" s="8" t="s">
        <v>14</v>
      </c>
      <c r="B32" s="9"/>
      <c r="C32" s="9"/>
      <c r="D32" s="9">
        <f>SUM(C33:C35)-SUM(B33:B35)</f>
        <v>582.59</v>
      </c>
    </row>
    <row r="33" spans="1:4" x14ac:dyDescent="0.25">
      <c r="A33" t="s">
        <v>15</v>
      </c>
      <c r="C33" s="2">
        <v>582.59</v>
      </c>
    </row>
    <row r="34" spans="1:4" x14ac:dyDescent="0.25">
      <c r="A34" t="s">
        <v>16</v>
      </c>
      <c r="B34" s="7"/>
    </row>
    <row r="35" spans="1:4" x14ac:dyDescent="0.25">
      <c r="A35" t="s">
        <v>17</v>
      </c>
      <c r="B35" s="10"/>
      <c r="C35" s="7"/>
    </row>
    <row r="37" spans="1:4" x14ac:dyDescent="0.25">
      <c r="A37" s="8" t="s">
        <v>18</v>
      </c>
      <c r="B37" s="9"/>
      <c r="C37" s="9"/>
      <c r="D37" s="9">
        <f>SUM(B38:B40)*-1</f>
        <v>-1092.8400000000001</v>
      </c>
    </row>
    <row r="38" spans="1:4" x14ac:dyDescent="0.25">
      <c r="A38" s="4" t="s">
        <v>29</v>
      </c>
      <c r="B38" s="2">
        <v>184</v>
      </c>
    </row>
    <row r="39" spans="1:4" x14ac:dyDescent="0.25">
      <c r="A39" s="4" t="s">
        <v>30</v>
      </c>
      <c r="B39" s="7"/>
    </row>
    <row r="40" spans="1:4" x14ac:dyDescent="0.25">
      <c r="A40" s="4" t="s">
        <v>35</v>
      </c>
      <c r="B40" s="10">
        <v>908.84</v>
      </c>
    </row>
    <row r="41" spans="1:4" x14ac:dyDescent="0.25">
      <c r="A41" s="1"/>
    </row>
    <row r="42" spans="1:4" x14ac:dyDescent="0.25">
      <c r="A42" s="8" t="s">
        <v>28</v>
      </c>
      <c r="B42" s="9"/>
      <c r="C42" s="9"/>
      <c r="D42" s="9">
        <f>C43</f>
        <v>13466.27</v>
      </c>
    </row>
    <row r="43" spans="1:4" x14ac:dyDescent="0.25">
      <c r="A43" s="11" t="s">
        <v>39</v>
      </c>
      <c r="B43" s="10"/>
      <c r="C43" s="10">
        <v>13466.27</v>
      </c>
      <c r="D43" s="10"/>
    </row>
    <row r="44" spans="1:4" x14ac:dyDescent="0.25">
      <c r="A44" s="4"/>
    </row>
    <row r="45" spans="1:4" x14ac:dyDescent="0.25">
      <c r="A45" s="8" t="s">
        <v>12</v>
      </c>
      <c r="B45" s="9"/>
      <c r="C45" s="9"/>
      <c r="D45" s="12">
        <f>SUM(C47:C51)-SUM(B46:B51)</f>
        <v>3946.2200000000003</v>
      </c>
    </row>
    <row r="46" spans="1:4" x14ac:dyDescent="0.25">
      <c r="A46" t="s">
        <v>27</v>
      </c>
      <c r="B46" s="2">
        <v>378</v>
      </c>
    </row>
    <row r="47" spans="1:4" x14ac:dyDescent="0.25">
      <c r="A47" t="s">
        <v>26</v>
      </c>
      <c r="C47" s="2">
        <v>3227.13</v>
      </c>
    </row>
    <row r="48" spans="1:4" x14ac:dyDescent="0.25">
      <c r="A48" t="s">
        <v>32</v>
      </c>
      <c r="C48" s="2">
        <v>690</v>
      </c>
    </row>
    <row r="49" spans="1:4" x14ac:dyDescent="0.25">
      <c r="A49" t="s">
        <v>33</v>
      </c>
      <c r="C49" s="2">
        <v>405.59</v>
      </c>
    </row>
    <row r="50" spans="1:4" x14ac:dyDescent="0.25">
      <c r="A50" t="s">
        <v>31</v>
      </c>
      <c r="C50" s="2">
        <v>1.5</v>
      </c>
    </row>
    <row r="51" spans="1:4" x14ac:dyDescent="0.25">
      <c r="A51" t="s">
        <v>38</v>
      </c>
      <c r="B51" s="2">
        <v>47.26</v>
      </c>
      <c r="C51" s="2">
        <v>47.26</v>
      </c>
    </row>
    <row r="53" spans="1:4" x14ac:dyDescent="0.25">
      <c r="A53" s="1" t="s">
        <v>20</v>
      </c>
      <c r="B53" s="5">
        <f>SUM(B2:B51)*-1</f>
        <v>-33650.14</v>
      </c>
      <c r="C53" s="5">
        <f>SUM(C2:C51)</f>
        <v>24110.880000000001</v>
      </c>
      <c r="D53" s="13">
        <f>SUM(D2:D45)</f>
        <v>-9539.2599999999984</v>
      </c>
    </row>
    <row r="55" spans="1:4" x14ac:dyDescent="0.25">
      <c r="A55" s="1" t="s">
        <v>21</v>
      </c>
      <c r="B55" s="6">
        <f>B53+C53</f>
        <v>-9539.2599999999984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59F0A87E2A3D49883DF8CA81A3CED5" ma:contentTypeVersion="1" ma:contentTypeDescription="Create a new document." ma:contentTypeScope="" ma:versionID="cbbb02dffb7ce370428895e8bb07b74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DF80705-B5D7-4BDD-8EC1-00FA4B178951}"/>
</file>

<file path=customXml/itemProps2.xml><?xml version="1.0" encoding="utf-8"?>
<ds:datastoreItem xmlns:ds="http://schemas.openxmlformats.org/officeDocument/2006/customXml" ds:itemID="{33F09516-5305-442F-8F51-4370330E39EC}"/>
</file>

<file path=customXml/itemProps3.xml><?xml version="1.0" encoding="utf-8"?>
<ds:datastoreItem xmlns:ds="http://schemas.openxmlformats.org/officeDocument/2006/customXml" ds:itemID="{4A966FE2-E9A4-4FBF-8150-42F533665A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2016 ACTUALS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Fromme</dc:creator>
  <cp:lastModifiedBy>Sarah Fromme</cp:lastModifiedBy>
  <dcterms:created xsi:type="dcterms:W3CDTF">2016-12-05T19:52:53Z</dcterms:created>
  <dcterms:modified xsi:type="dcterms:W3CDTF">2016-12-05T22:05:36Z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0x0101006459F0A87E2A3D49883DF8CA81A3CED5</vt:lpwstr>
  </property>
</Properties>
</file>